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<sst xmlns="http://schemas.openxmlformats.org/spreadsheetml/2006/main" count="277" uniqueCount="209">
  <si>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</si>
  <si>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</si>
  <si>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</si>
  <si>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</si>
  <si>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</si>
  <si>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</si>
  <si>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</si>
  <si>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</si>
  <si>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</si>
  <si>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</si>
  <si>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</si>
  <si>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</si>
  <si>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</si>
  <si>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</si>
  <si>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</si>
  <si>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</si>
  <si>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</si>
  <si>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</si>
  <si>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</si>
  <si>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</si>
  <si>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</si>
  <si>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</si>
  <si>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</si>
  <si>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</si>
  <si>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</si>
  <si>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</si>
  <si>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</si>
  <si>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</si>
  <si>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</si>
  <si>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</si>
  <si>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</si>
  <si>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</si>
  <si>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</si>
  <si>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</si>
  <si>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</si>
  <si>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</si>
  <si>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</si>
  <si>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</si>
  <si>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</si>
  <si>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</si>
  <si>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</si>
  <si>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</si>
  <si>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</si>
  <si>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</si>
  <si>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</si>
  <si>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</si>
  <si>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</si>
  <si>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</si>
  <si>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</si>
  <si>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</si>
  <si>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</si>
  <si>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</si>
  <si>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</si>
  <si>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</si>
  <si>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</si>
  <si>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</si>
  <si>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</si>
  <si>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</si>
  <si>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</si>
  <si>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</si>
  <si>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</si>
  <si>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</si>
  <si>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</si>
  <si>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</si>
  <si>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</si>
  <si>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</si>
  <si>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</si>
  <si>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</si>
  <si>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</si>
  <si>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</si>
  <si>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</si>
  <si>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</si>
  <si>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</si>
  <si>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</si>
  <si>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</si>
  <si>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</si>
  <si>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</si>
  <si>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</si>
  <si>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</si>
  <si>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</si>
  <si>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</si>
  <si>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</si>
  <si>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</si>
  <si>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</si>
  <si>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</si>
  <si>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</si>
  <si>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</si>
  <si>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</si>
  <si>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</si>
  <si>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</si>
  <si>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</si>
  <si>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</si>
  <si>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</si>
  <si>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</si>
  <si>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</si>
  <si>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</si>
  <si>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</si>
  <si>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</si>
  <si>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</si>
  <si>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</si>
  <si>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</si>
  <si>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</si>
  <si>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</si>
  <si>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</si>
  <si>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</si>
  <si>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</si>
  <si>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</si>
  <si>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</si>
  <si>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</si>
  <si>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</si>
  <si>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</si>
  <si>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</si>
  <si>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</si>
  <si>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</si>
  <si>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</si>
  <si>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</si>
  <si>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</si>
  <si>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</si>
  <si>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</si>
  <si>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</si>
  <si>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</si>
  <si>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</si>
  <si>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</si>
  <si>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</si>
  <si>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</si>
  <si>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</si>
  <si>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</si>
  <si>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</si>
  <si>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</si>
  <si>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</si>
  <si>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</si>
  <si>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</si>
  <si>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</si>
  <si>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</si>
  <si>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</si>
  <si>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</si>
  <si>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</si>
  <si>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</si>
  <si>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</si>
  <si>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</si>
  <si>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</si>
  <si>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</si>
  <si>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</si>
  <si>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</si>
  <si>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</si>
  <si>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</si>
  <si>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</si>
  <si>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</si>
  <si>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</si>
  <si>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</si>
  <si>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</si>
  <si>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</si>
  <si>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</si>
  <si>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</si>
  <si>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</si>
  <si>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</si>
  <si>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</si>
  <si>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</si>
  <si>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</si>
  <si>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</si>
  <si>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</si>
  <si>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</si>
  <si>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</si>
  <si>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</si>
  <si>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</si>
  <si>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</si>
  <si>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</si>
  <si>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</si>
  <si>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</si>
  <si>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</si>
  <si>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</si>
  <si>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</si>
  <si>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</si>
  <si>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</si>
  <si>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</si>
  <si>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</si>
  <si>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</si>
  <si>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</si>
  <si>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</si>
  <si>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</si>
  <si>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</si>
  <si>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</si>
  <si>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</si>
  <si>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</si>
  <si>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</si>
  <si>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</si>
  <si>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</si>
  <si>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</si>
  <si>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</si>
  <si>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</si>
  <si>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</si>
  <si>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</si>
  <si>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</si>
  <si>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</si>
  <si>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</si>
  <si>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</si>
  <si>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</si>
  <si>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</si>
  <si>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</si>
  <si>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</si>
  <si>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</si>
  <si>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</si>
  <si>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Корольовський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</si>
  <si>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</si>
  <si>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</si>
  <si>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</si>
  <si>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Л.М. Хоцька</t>
  </si>
  <si>
    <t>Д.В. Мічуріна</t>
  </si>
  <si>
    <t>3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</si>
</sst>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&amp;LB656F1C2&amp;C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683</v>
      </c>
      <c r="F6" s="90">
        <v>278</v>
      </c>
      <c r="G6" s="90">
        <v>5</v>
      </c>
      <c r="H6" s="90">
        <v>215</v>
      </c>
      <c r="I6" s="90" t="s">
        <v>172</v>
      </c>
      <c r="J6" s="90">
        <v>468</v>
      </c>
      <c r="K6" s="91">
        <v>203</v>
      </c>
      <c r="L6" s="101">
        <f>E6-F6</f>
        <v>405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5023</v>
      </c>
      <c r="F7" s="90">
        <v>4964</v>
      </c>
      <c r="G7" s="90">
        <v>5</v>
      </c>
      <c r="H7" s="90">
        <v>4452</v>
      </c>
      <c r="I7" s="90">
        <v>3886</v>
      </c>
      <c r="J7" s="90">
        <v>571</v>
      </c>
      <c r="K7" s="91"/>
      <c r="L7" s="101">
        <f>E7-F7</f>
        <v>59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4</v>
      </c>
      <c r="F8" s="90">
        <v>4</v>
      </c>
      <c r="G8" s="90"/>
      <c r="H8" s="90">
        <v>3</v>
      </c>
      <c r="I8" s="90">
        <v>2</v>
      </c>
      <c r="J8" s="90">
        <v>1</v>
      </c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127</v>
      </c>
      <c r="F9" s="90">
        <v>106</v>
      </c>
      <c r="G9" s="90">
        <v>2</v>
      </c>
      <c r="H9" s="90">
        <v>96</v>
      </c>
      <c r="I9" s="90">
        <v>61</v>
      </c>
      <c r="J9" s="90">
        <v>31</v>
      </c>
      <c r="K9" s="91"/>
      <c r="L9" s="101">
        <f>E9-F9</f>
        <v>21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3</v>
      </c>
      <c r="F10" s="90">
        <v>1</v>
      </c>
      <c r="G10" s="90">
        <v>1</v>
      </c>
      <c r="H10" s="90">
        <v>2</v>
      </c>
      <c r="I10" s="90"/>
      <c r="J10" s="90">
        <v>1</v>
      </c>
      <c r="K10" s="91"/>
      <c r="L10" s="101">
        <f>E10-F10</f>
        <v>2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72</v>
      </c>
      <c r="F12" s="90">
        <v>69</v>
      </c>
      <c r="G12" s="90"/>
      <c r="H12" s="90">
        <v>48</v>
      </c>
      <c r="I12" s="90">
        <v>35</v>
      </c>
      <c r="J12" s="90">
        <v>24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25</v>
      </c>
      <c r="F13" s="90"/>
      <c r="G13" s="90"/>
      <c r="H13" s="90">
        <v>3</v>
      </c>
      <c r="I13" s="90">
        <v>1</v>
      </c>
      <c r="J13" s="90">
        <v>22</v>
      </c>
      <c r="K13" s="91">
        <v>16</v>
      </c>
      <c r="L13" s="101">
        <f>E13-F13</f>
        <v>25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44</v>
      </c>
      <c r="F14" s="90">
        <v>42</v>
      </c>
      <c r="G14" s="90"/>
      <c r="H14" s="90">
        <v>37</v>
      </c>
      <c r="I14" s="90">
        <v>21</v>
      </c>
      <c r="J14" s="90">
        <v>7</v>
      </c>
      <c r="K14" s="91"/>
      <c r="L14" s="101">
        <f>E14-F14</f>
        <v>2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5981</v>
      </c>
      <c r="F15" s="104">
        <f>SUM(F6:F14)</f>
        <v>5464</v>
      </c>
      <c r="G15" s="104">
        <f>SUM(G6:G14)</f>
        <v>13</v>
      </c>
      <c r="H15" s="104">
        <f>SUM(H6:H14)</f>
        <v>4856</v>
      </c>
      <c r="I15" s="104">
        <f>SUM(I6:I14)</f>
        <v>4006</v>
      </c>
      <c r="J15" s="104">
        <f>SUM(J6:J14)</f>
        <v>1125</v>
      </c>
      <c r="K15" s="104">
        <f>SUM(K6:K14)</f>
        <v>219</v>
      </c>
      <c r="L15" s="101">
        <f>E15-F15</f>
        <v>517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161</v>
      </c>
      <c r="F16" s="92">
        <v>139</v>
      </c>
      <c r="G16" s="92"/>
      <c r="H16" s="92">
        <v>109</v>
      </c>
      <c r="I16" s="92">
        <v>77</v>
      </c>
      <c r="J16" s="92">
        <v>52</v>
      </c>
      <c r="K16" s="91">
        <v>11</v>
      </c>
      <c r="L16" s="101">
        <f>E16-F16</f>
        <v>22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158</v>
      </c>
      <c r="F17" s="92">
        <v>80</v>
      </c>
      <c r="G17" s="92">
        <v>2</v>
      </c>
      <c r="H17" s="92">
        <v>90</v>
      </c>
      <c r="I17" s="92">
        <v>56</v>
      </c>
      <c r="J17" s="92">
        <v>68</v>
      </c>
      <c r="K17" s="91">
        <v>28</v>
      </c>
      <c r="L17" s="101">
        <f>E17-F17</f>
        <v>78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15</v>
      </c>
      <c r="F19" s="91">
        <v>9</v>
      </c>
      <c r="G19" s="91"/>
      <c r="H19" s="91">
        <v>10</v>
      </c>
      <c r="I19" s="91">
        <v>6</v>
      </c>
      <c r="J19" s="91">
        <v>5</v>
      </c>
      <c r="K19" s="91">
        <v>3</v>
      </c>
      <c r="L19" s="101">
        <f>E19-F19</f>
        <v>6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2</v>
      </c>
      <c r="F20" s="91">
        <v>2</v>
      </c>
      <c r="G20" s="91"/>
      <c r="H20" s="91"/>
      <c r="I20" s="91"/>
      <c r="J20" s="91">
        <v>2</v>
      </c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>
        <v>6</v>
      </c>
      <c r="F23" s="91">
        <v>6</v>
      </c>
      <c r="G23" s="91"/>
      <c r="H23" s="91">
        <v>4</v>
      </c>
      <c r="I23" s="91">
        <v>3</v>
      </c>
      <c r="J23" s="91">
        <v>2</v>
      </c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265</v>
      </c>
      <c r="F24" s="91">
        <v>167</v>
      </c>
      <c r="G24" s="91">
        <v>2</v>
      </c>
      <c r="H24" s="91">
        <v>136</v>
      </c>
      <c r="I24" s="91">
        <v>65</v>
      </c>
      <c r="J24" s="91">
        <v>129</v>
      </c>
      <c r="K24" s="91">
        <v>42</v>
      </c>
      <c r="L24" s="101">
        <f>E24-F24</f>
        <v>98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614</v>
      </c>
      <c r="F25" s="91">
        <v>536</v>
      </c>
      <c r="G25" s="91"/>
      <c r="H25" s="91">
        <v>415</v>
      </c>
      <c r="I25" s="91">
        <v>294</v>
      </c>
      <c r="J25" s="91">
        <v>199</v>
      </c>
      <c r="K25" s="91">
        <v>36</v>
      </c>
      <c r="L25" s="101">
        <f>E25-F25</f>
        <v>78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16</v>
      </c>
      <c r="F26" s="91">
        <v>12</v>
      </c>
      <c r="G26" s="91"/>
      <c r="H26" s="91">
        <v>12</v>
      </c>
      <c r="I26" s="91">
        <v>3</v>
      </c>
      <c r="J26" s="91">
        <v>4</v>
      </c>
      <c r="K26" s="91">
        <v>1</v>
      </c>
      <c r="L26" s="101">
        <f>E26-F26</f>
        <v>4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1558</v>
      </c>
      <c r="F27" s="91">
        <v>1387</v>
      </c>
      <c r="G27" s="91"/>
      <c r="H27" s="91">
        <v>1107</v>
      </c>
      <c r="I27" s="91">
        <v>855</v>
      </c>
      <c r="J27" s="91">
        <v>451</v>
      </c>
      <c r="K27" s="91">
        <v>11</v>
      </c>
      <c r="L27" s="101">
        <f>E27-F27</f>
        <v>171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1863</v>
      </c>
      <c r="F28" s="91">
        <v>881</v>
      </c>
      <c r="G28" s="91">
        <v>12</v>
      </c>
      <c r="H28" s="91">
        <v>992</v>
      </c>
      <c r="I28" s="91">
        <v>763</v>
      </c>
      <c r="J28" s="91">
        <v>871</v>
      </c>
      <c r="K28" s="91">
        <v>239</v>
      </c>
      <c r="L28" s="101">
        <f>E28-F28</f>
        <v>982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110</v>
      </c>
      <c r="F29" s="91">
        <v>100</v>
      </c>
      <c r="G29" s="91"/>
      <c r="H29" s="91">
        <v>84</v>
      </c>
      <c r="I29" s="91">
        <v>75</v>
      </c>
      <c r="J29" s="91">
        <v>26</v>
      </c>
      <c r="K29" s="91"/>
      <c r="L29" s="101">
        <f>E29-F29</f>
        <v>10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108</v>
      </c>
      <c r="F30" s="91">
        <v>75</v>
      </c>
      <c r="G30" s="91">
        <v>1</v>
      </c>
      <c r="H30" s="91">
        <v>77</v>
      </c>
      <c r="I30" s="91">
        <v>61</v>
      </c>
      <c r="J30" s="91">
        <v>31</v>
      </c>
      <c r="K30" s="91">
        <v>6</v>
      </c>
      <c r="L30" s="101">
        <f>E30-F30</f>
        <v>33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75</v>
      </c>
      <c r="F31" s="91">
        <v>50</v>
      </c>
      <c r="G31" s="91"/>
      <c r="H31" s="91">
        <v>39</v>
      </c>
      <c r="I31" s="91">
        <v>13</v>
      </c>
      <c r="J31" s="91">
        <v>36</v>
      </c>
      <c r="K31" s="91">
        <v>8</v>
      </c>
      <c r="L31" s="101">
        <f>E31-F31</f>
        <v>25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7</v>
      </c>
      <c r="F32" s="91">
        <v>4</v>
      </c>
      <c r="G32" s="91"/>
      <c r="H32" s="91"/>
      <c r="I32" s="91"/>
      <c r="J32" s="91">
        <v>7</v>
      </c>
      <c r="K32" s="91">
        <v>3</v>
      </c>
      <c r="L32" s="101">
        <f>E32-F32</f>
        <v>3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12</v>
      </c>
      <c r="F34" s="91">
        <v>9</v>
      </c>
      <c r="G34" s="91"/>
      <c r="H34" s="91">
        <v>9</v>
      </c>
      <c r="I34" s="91">
        <v>2</v>
      </c>
      <c r="J34" s="91">
        <v>3</v>
      </c>
      <c r="K34" s="91">
        <v>3</v>
      </c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95</v>
      </c>
      <c r="F35" s="91">
        <v>74</v>
      </c>
      <c r="G35" s="91"/>
      <c r="H35" s="91">
        <v>54</v>
      </c>
      <c r="I35" s="91">
        <v>16</v>
      </c>
      <c r="J35" s="91">
        <v>41</v>
      </c>
      <c r="K35" s="91">
        <v>8</v>
      </c>
      <c r="L35" s="101">
        <f>E35-F35</f>
        <v>21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238</v>
      </c>
      <c r="F36" s="91">
        <v>200</v>
      </c>
      <c r="G36" s="91">
        <v>1</v>
      </c>
      <c r="H36" s="91">
        <v>175</v>
      </c>
      <c r="I36" s="91">
        <v>126</v>
      </c>
      <c r="J36" s="91">
        <v>63</v>
      </c>
      <c r="K36" s="91">
        <v>10</v>
      </c>
      <c r="L36" s="101">
        <f>E36-F36</f>
        <v>38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2</v>
      </c>
      <c r="F37" s="91"/>
      <c r="G37" s="91"/>
      <c r="H37" s="91">
        <v>1</v>
      </c>
      <c r="I37" s="91"/>
      <c r="J37" s="91">
        <v>1</v>
      </c>
      <c r="K37" s="91">
        <v>1</v>
      </c>
      <c r="L37" s="101">
        <f>E37-F37</f>
        <v>2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48</v>
      </c>
      <c r="F38" s="91">
        <v>43</v>
      </c>
      <c r="G38" s="91"/>
      <c r="H38" s="91">
        <v>37</v>
      </c>
      <c r="I38" s="91">
        <v>19</v>
      </c>
      <c r="J38" s="91">
        <v>11</v>
      </c>
      <c r="K38" s="91"/>
      <c r="L38" s="101">
        <f>E38-F38</f>
        <v>5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3816</v>
      </c>
      <c r="F40" s="91">
        <v>2567</v>
      </c>
      <c r="G40" s="91">
        <v>14</v>
      </c>
      <c r="H40" s="91">
        <v>2072</v>
      </c>
      <c r="I40" s="91">
        <v>1297</v>
      </c>
      <c r="J40" s="91">
        <v>1744</v>
      </c>
      <c r="K40" s="91">
        <v>326</v>
      </c>
      <c r="L40" s="101">
        <f>E40-F40</f>
        <v>1249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2500</v>
      </c>
      <c r="F41" s="91">
        <v>2153</v>
      </c>
      <c r="G41" s="91"/>
      <c r="H41" s="91">
        <v>2028</v>
      </c>
      <c r="I41" s="91" t="s">
        <v>172</v>
      </c>
      <c r="J41" s="91">
        <v>472</v>
      </c>
      <c r="K41" s="91"/>
      <c r="L41" s="101">
        <f>E41-F41</f>
        <v>347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34</v>
      </c>
      <c r="F42" s="91">
        <v>29</v>
      </c>
      <c r="G42" s="91"/>
      <c r="H42" s="91">
        <v>28</v>
      </c>
      <c r="I42" s="91" t="s">
        <v>172</v>
      </c>
      <c r="J42" s="91">
        <v>6</v>
      </c>
      <c r="K42" s="91"/>
      <c r="L42" s="101">
        <f>E42-F42</f>
        <v>5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9</v>
      </c>
      <c r="F43" s="91">
        <v>8</v>
      </c>
      <c r="G43" s="91"/>
      <c r="H43" s="91">
        <v>8</v>
      </c>
      <c r="I43" s="91">
        <v>2</v>
      </c>
      <c r="J43" s="91">
        <v>1</v>
      </c>
      <c r="K43" s="91">
        <v>1</v>
      </c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</v>
      </c>
      <c r="F44" s="91">
        <v>1</v>
      </c>
      <c r="G44" s="91"/>
      <c r="H44" s="91"/>
      <c r="I44" s="91"/>
      <c r="J44" s="91">
        <v>1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2510</v>
      </c>
      <c r="F45" s="91">
        <f aca="true" t="shared" si="0" ref="F45:K45">F41+F43+F44</f>
        <v>2162</v>
      </c>
      <c r="G45" s="91">
        <f t="shared" si="0"/>
        <v>0</v>
      </c>
      <c r="H45" s="91">
        <f t="shared" si="0"/>
        <v>2036</v>
      </c>
      <c r="I45" s="91">
        <f>I43+I44</f>
        <v>2</v>
      </c>
      <c r="J45" s="91">
        <f t="shared" si="0"/>
        <v>474</v>
      </c>
      <c r="K45" s="91">
        <f t="shared" si="0"/>
        <v>1</v>
      </c>
      <c r="L45" s="101">
        <f>E45-F45</f>
        <v>348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12572</v>
      </c>
      <c r="F46" s="91">
        <f aca="true" t="shared" si="1" ref="F46:K46">F15+F24+F40+F45</f>
        <v>10360</v>
      </c>
      <c r="G46" s="91">
        <f t="shared" si="1"/>
        <v>29</v>
      </c>
      <c r="H46" s="91">
        <f t="shared" si="1"/>
        <v>9100</v>
      </c>
      <c r="I46" s="91">
        <f t="shared" si="1"/>
        <v>5370</v>
      </c>
      <c r="J46" s="91">
        <f t="shared" si="1"/>
        <v>3472</v>
      </c>
      <c r="K46" s="91">
        <f t="shared" si="1"/>
        <v>588</v>
      </c>
      <c r="L46" s="101">
        <f>E46-F46</f>
        <v>2212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&amp;LB656F1C2&amp;CФорма № 1-мзс, Підрозділ: Корольовський районний суд м. Житомира,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32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30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449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8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17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84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97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113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47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70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9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87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2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9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62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112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22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7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2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1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3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134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12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11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10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19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23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&amp;LB656F1C2&amp;CФорма № 1-мзс, Підрозділ: Корольовський районний суд м. Житомира,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216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164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36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51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8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9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832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38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5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9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13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231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34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27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7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283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2349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1467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2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69630795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586934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4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380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113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4674</v>
      </c>
      <c r="F55" s="96">
        <v>119</v>
      </c>
      <c r="G55" s="96">
        <v>49</v>
      </c>
      <c r="H55" s="96">
        <v>11</v>
      </c>
      <c r="I55" s="96">
        <v>3</v>
      </c>
    </row>
    <row r="56" spans="1:9" ht="13.5" customHeight="1">
      <c r="A56" s="286" t="s">
        <v>31</v>
      </c>
      <c r="B56" s="286"/>
      <c r="C56" s="286"/>
      <c r="D56" s="286"/>
      <c r="E56" s="96">
        <v>88</v>
      </c>
      <c r="F56" s="96">
        <v>35</v>
      </c>
      <c r="G56" s="96">
        <v>11</v>
      </c>
      <c r="H56" s="96">
        <v>2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1265</v>
      </c>
      <c r="F57" s="96">
        <v>657</v>
      </c>
      <c r="G57" s="96">
        <v>124</v>
      </c>
      <c r="H57" s="96">
        <v>15</v>
      </c>
      <c r="I57" s="96">
        <v>11</v>
      </c>
    </row>
    <row r="58" spans="1:9" ht="13.5" customHeight="1">
      <c r="A58" s="191" t="s">
        <v>111</v>
      </c>
      <c r="B58" s="191"/>
      <c r="C58" s="191"/>
      <c r="D58" s="191"/>
      <c r="E58" s="96">
        <v>1916</v>
      </c>
      <c r="F58" s="96">
        <v>117</v>
      </c>
      <c r="G58" s="96">
        <v>3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3160</v>
      </c>
      <c r="G62" s="114">
        <v>41824355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1822</v>
      </c>
      <c r="G63" s="113">
        <v>41741717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1338</v>
      </c>
      <c r="G64" s="113">
        <v>82638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583</v>
      </c>
      <c r="G65" s="112">
        <v>38437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&amp;LB656F1C2&amp;CФорма № 1-мзс, Підрозділ: Корольовський районний суд м. Житомира,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16.93548387096774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19.466666666666665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32.55813953488372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18.692660550458715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0.2109704641350211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87.83783783783784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650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898</v>
      </c>
    </row>
    <row r="11" spans="1:4" ht="16.5" customHeight="1">
      <c r="A11" s="202" t="s">
        <v>63</v>
      </c>
      <c r="B11" s="204"/>
      <c r="C11" s="14">
        <v>9</v>
      </c>
      <c r="D11" s="94">
        <v>48</v>
      </c>
    </row>
    <row r="12" spans="1:4" ht="16.5" customHeight="1">
      <c r="A12" s="311" t="s">
        <v>106</v>
      </c>
      <c r="B12" s="311"/>
      <c r="C12" s="14">
        <v>10</v>
      </c>
      <c r="D12" s="94">
        <v>17</v>
      </c>
    </row>
    <row r="13" spans="1:4" ht="16.5" customHeight="1">
      <c r="A13" s="311" t="s">
        <v>31</v>
      </c>
      <c r="B13" s="311"/>
      <c r="C13" s="14">
        <v>11</v>
      </c>
      <c r="D13" s="94">
        <v>124</v>
      </c>
    </row>
    <row r="14" spans="1:4" ht="16.5" customHeight="1">
      <c r="A14" s="311" t="s">
        <v>107</v>
      </c>
      <c r="B14" s="311"/>
      <c r="C14" s="14">
        <v>12</v>
      </c>
      <c r="D14" s="94">
        <v>120</v>
      </c>
    </row>
    <row r="15" spans="1:4" ht="16.5" customHeight="1">
      <c r="A15" s="311" t="s">
        <v>111</v>
      </c>
      <c r="B15" s="311"/>
      <c r="C15" s="14">
        <v>13</v>
      </c>
      <c r="D15" s="94">
        <v>43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&amp;LB656F1C2&amp;CФорма № 1-мзс, Підрозділ: Корольовський районний суд м. Житомира,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2018-03-28T07:45:37Z</cp:lastPrinted>
  <dcterms:created xsi:type="dcterms:W3CDTF">2004-04-20T14:33:35Z</dcterms:created>
  <dcterms:modified xsi:type="dcterms:W3CDTF">2019-10-10T12:55:53Z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1-мзс_00296_3.2019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B656F1C2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