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<sst xmlns="http://schemas.openxmlformats.org/spreadsheetml/2006/main" count="266" uniqueCount="198">
  <si>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</si>
  <si>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</si>
  <si>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</si>
  <si>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</si>
  <si>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</si>
  <si>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</si>
  <si>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</si>
  <si>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</si>
  <si>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</si>
  <si>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</si>
  <si>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</si>
  <si>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</si>
  <si>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</si>
  <si>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</si>
  <si>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</si>
  <si>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</si>
  <si>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</si>
  <si>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</si>
  <si>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</si>
  <si>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</si>
  <si>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</si>
  <si>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</si>
  <si>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</si>
  <si>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</si>
  <si>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</si>
  <si>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</si>
  <si>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</si>
  <si>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</si>
  <si>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</si>
  <si>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</si>
  <si>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</si>
  <si>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</si>
  <si>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</si>
  <si>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</si>
  <si>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</si>
  <si>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</si>
  <si>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</si>
  <si>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</si>
  <si>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</si>
  <si>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</si>
  <si>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</si>
  <si>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</si>
  <si>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</si>
  <si>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</si>
  <si>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</si>
  <si>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</si>
  <si>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</si>
  <si>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</si>
  <si>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</si>
  <si>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</si>
  <si>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</si>
  <si>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</si>
  <si>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</si>
  <si>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</si>
  <si>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</si>
  <si>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</si>
  <si>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</si>
  <si>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</si>
  <si>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</si>
  <si>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</si>
  <si>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</si>
  <si>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</si>
  <si>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</si>
  <si>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</si>
  <si>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</si>
  <si>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</si>
  <si>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</si>
  <si>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</si>
  <si>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</si>
  <si>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</si>
  <si>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</si>
  <si>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</si>
  <si>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</si>
  <si>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</si>
  <si>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</si>
  <si>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</si>
  <si>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</si>
  <si>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</si>
  <si>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</si>
  <si>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</si>
  <si>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</si>
  <si>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</si>
  <si>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</si>
  <si>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</si>
  <si>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</si>
  <si>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</si>
  <si>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</si>
  <si>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</si>
  <si>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</si>
  <si>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</si>
  <si>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</si>
  <si>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</si>
  <si>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</si>
  <si>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</si>
  <si>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</si>
  <si>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</si>
  <si>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</si>
  <si>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</si>
  <si>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</si>
  <si>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</si>
  <si>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</si>
  <si>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</si>
  <si>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</si>
  <si>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</si>
  <si>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</si>
  <si>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</si>
  <si>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</si>
  <si>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</si>
  <si>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</si>
  <si>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</si>
  <si>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</si>
  <si>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</si>
  <si>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</si>
  <si>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</si>
  <si>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</si>
  <si>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</si>
  <si>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</si>
  <si>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</si>
  <si>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</si>
  <si>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</si>
  <si>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</si>
  <si>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</si>
  <si>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</si>
  <si>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</si>
  <si>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</si>
  <si>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</si>
  <si>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</si>
  <si>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</si>
  <si>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</si>
  <si>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</si>
  <si>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</si>
  <si>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</si>
  <si>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</si>
  <si>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</si>
  <si>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</si>
  <si>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</si>
  <si>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</si>
  <si>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</si>
  <si>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</si>
  <si>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</si>
  <si>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</si>
  <si>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</si>
  <si>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</si>
  <si>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</si>
  <si>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</si>
  <si>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</si>
  <si>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</si>
  <si>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</si>
  <si>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</si>
  <si>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</si>
  <si>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</si>
  <si>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</si>
  <si>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</si>
  <si>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</si>
  <si>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</si>
  <si>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</si>
  <si>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</si>
  <si>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</si>
  <si>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</si>
  <si>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</si>
  <si>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</si>
  <si>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</si>
  <si>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</si>
  <si>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</si>
  <si>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</si>
  <si>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</si>
  <si>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</si>
  <si>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</si>
  <si>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</si>
  <si>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</si>
  <si>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</si>
  <si>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</si>
  <si>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</si>
  <si>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</si>
  <si>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</si>
  <si>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</si>
  <si>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</si>
  <si>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</si>
  <si>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</si>
  <si>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</si>
  <si>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</si>
  <si>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</si>
  <si>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</si>
  <si>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</si>
  <si>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</si>
  <si>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</si>
  <si>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</si>
  <si>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</si>
  <si>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</si>
  <si>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</si>
  <si>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</si>
  <si>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Корольовський районний суд м. Житомира</t>
  </si>
  <si>
    <t>10000.м. Житомир.м-н. Соборний 1</t>
  </si>
  <si>
    <t>Доручення судів України / іноземних судів</t>
  </si>
  <si>
    <t xml:space="preserve">Розглянуто справ судом присяжних </t>
  </si>
  <si>
    <t>Л.М. Хоцька</t>
  </si>
  <si>
    <t>Д.В. Мічуріна</t>
  </si>
  <si>
    <t>6 липня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</si>
</sst>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&amp;L7F9E3232&amp;C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13">
      <selection activeCell="F17" sqref="F17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566</v>
      </c>
      <c r="F6" s="90">
        <v>206</v>
      </c>
      <c r="G6" s="90">
        <v>5</v>
      </c>
      <c r="H6" s="90">
        <v>181</v>
      </c>
      <c r="I6" s="90" t="s">
        <v>180</v>
      </c>
      <c r="J6" s="90">
        <v>385</v>
      </c>
      <c r="K6" s="91">
        <v>154</v>
      </c>
      <c r="L6" s="101">
        <f aca="true" t="shared" si="0" ref="L6:L42">E6-F6</f>
        <v>360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3041</v>
      </c>
      <c r="F7" s="90">
        <v>2983</v>
      </c>
      <c r="G7" s="90">
        <v>6</v>
      </c>
      <c r="H7" s="90">
        <v>2855</v>
      </c>
      <c r="I7" s="90">
        <v>2536</v>
      </c>
      <c r="J7" s="90">
        <v>186</v>
      </c>
      <c r="K7" s="91">
        <v>2</v>
      </c>
      <c r="L7" s="101">
        <f t="shared" si="0"/>
        <v>58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 t="shared" si="0"/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97</v>
      </c>
      <c r="F9" s="90">
        <v>78</v>
      </c>
      <c r="G9" s="90">
        <v>1</v>
      </c>
      <c r="H9" s="90">
        <v>81</v>
      </c>
      <c r="I9" s="90">
        <v>56</v>
      </c>
      <c r="J9" s="90">
        <v>16</v>
      </c>
      <c r="K9" s="91">
        <v>1</v>
      </c>
      <c r="L9" s="101">
        <f t="shared" si="0"/>
        <v>19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6</v>
      </c>
      <c r="F10" s="90">
        <v>1</v>
      </c>
      <c r="G10" s="90"/>
      <c r="H10" s="90">
        <v>4</v>
      </c>
      <c r="I10" s="90"/>
      <c r="J10" s="90">
        <v>2</v>
      </c>
      <c r="K10" s="91">
        <v>2</v>
      </c>
      <c r="L10" s="101">
        <f t="shared" si="0"/>
        <v>5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29</v>
      </c>
      <c r="F12" s="90">
        <v>1</v>
      </c>
      <c r="G12" s="90"/>
      <c r="H12" s="90">
        <v>1</v>
      </c>
      <c r="I12" s="90">
        <v>1</v>
      </c>
      <c r="J12" s="90">
        <v>28</v>
      </c>
      <c r="K12" s="91">
        <v>25</v>
      </c>
      <c r="L12" s="101">
        <f t="shared" si="0"/>
        <v>28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>
        <v>38</v>
      </c>
      <c r="F13" s="90">
        <v>37</v>
      </c>
      <c r="G13" s="90"/>
      <c r="H13" s="90">
        <v>32</v>
      </c>
      <c r="I13" s="90">
        <v>20</v>
      </c>
      <c r="J13" s="90">
        <v>6</v>
      </c>
      <c r="K13" s="91"/>
      <c r="L13" s="101">
        <f t="shared" si="0"/>
        <v>1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v>3786</v>
      </c>
      <c r="F14" s="105">
        <f aca="true" t="shared" si="1" ref="F14:K14">SUM(F6:F13)</f>
        <v>3308</v>
      </c>
      <c r="G14" s="105">
        <f t="shared" si="1"/>
        <v>12</v>
      </c>
      <c r="H14" s="105">
        <v>3163</v>
      </c>
      <c r="I14" s="105">
        <f t="shared" si="1"/>
        <v>2615</v>
      </c>
      <c r="J14" s="105">
        <f t="shared" si="1"/>
        <v>623</v>
      </c>
      <c r="K14" s="105">
        <f t="shared" si="1"/>
        <v>184</v>
      </c>
      <c r="L14" s="101">
        <f t="shared" si="0"/>
        <v>478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175</v>
      </c>
      <c r="F15" s="92">
        <v>98</v>
      </c>
      <c r="G15" s="92">
        <v>1</v>
      </c>
      <c r="H15" s="92">
        <v>100</v>
      </c>
      <c r="I15" s="92">
        <v>41</v>
      </c>
      <c r="J15" s="92">
        <v>75</v>
      </c>
      <c r="K15" s="91">
        <v>6</v>
      </c>
      <c r="L15" s="101">
        <f t="shared" si="0"/>
        <v>77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225</v>
      </c>
      <c r="F16" s="92">
        <v>124</v>
      </c>
      <c r="G16" s="92">
        <v>2</v>
      </c>
      <c r="H16" s="92">
        <v>164</v>
      </c>
      <c r="I16" s="92">
        <v>46</v>
      </c>
      <c r="J16" s="92">
        <v>61</v>
      </c>
      <c r="K16" s="91">
        <v>17</v>
      </c>
      <c r="L16" s="101">
        <f t="shared" si="0"/>
        <v>101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5</v>
      </c>
      <c r="F17" s="92">
        <v>3</v>
      </c>
      <c r="G17" s="92"/>
      <c r="H17" s="92"/>
      <c r="I17" s="92"/>
      <c r="J17" s="92">
        <v>5</v>
      </c>
      <c r="K17" s="91">
        <v>1</v>
      </c>
      <c r="L17" s="101">
        <f t="shared" si="0"/>
        <v>2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17</v>
      </c>
      <c r="F18" s="91">
        <v>15</v>
      </c>
      <c r="G18" s="91"/>
      <c r="H18" s="91">
        <v>8</v>
      </c>
      <c r="I18" s="91">
        <v>6</v>
      </c>
      <c r="J18" s="91">
        <v>9</v>
      </c>
      <c r="K18" s="91">
        <v>1</v>
      </c>
      <c r="L18" s="101">
        <f t="shared" si="0"/>
        <v>2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308</v>
      </c>
      <c r="F22" s="91">
        <v>125</v>
      </c>
      <c r="G22" s="91">
        <v>2</v>
      </c>
      <c r="H22" s="91">
        <v>158</v>
      </c>
      <c r="I22" s="91">
        <v>52</v>
      </c>
      <c r="J22" s="91">
        <v>150</v>
      </c>
      <c r="K22" s="91">
        <v>25</v>
      </c>
      <c r="L22" s="101">
        <f t="shared" si="0"/>
        <v>183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322</v>
      </c>
      <c r="F23" s="91">
        <v>288</v>
      </c>
      <c r="G23" s="91"/>
      <c r="H23" s="91">
        <v>163</v>
      </c>
      <c r="I23" s="91">
        <v>121</v>
      </c>
      <c r="J23" s="91">
        <v>159</v>
      </c>
      <c r="K23" s="91"/>
      <c r="L23" s="101">
        <f t="shared" si="0"/>
        <v>34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14</v>
      </c>
      <c r="F24" s="91">
        <v>13</v>
      </c>
      <c r="G24" s="91"/>
      <c r="H24" s="91">
        <v>6</v>
      </c>
      <c r="I24" s="91">
        <v>2</v>
      </c>
      <c r="J24" s="91">
        <v>8</v>
      </c>
      <c r="K24" s="91"/>
      <c r="L24" s="101">
        <f t="shared" si="0"/>
        <v>1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1113</v>
      </c>
      <c r="F25" s="91">
        <v>966</v>
      </c>
      <c r="G25" s="91">
        <v>1</v>
      </c>
      <c r="H25" s="91">
        <v>736</v>
      </c>
      <c r="I25" s="91">
        <v>565</v>
      </c>
      <c r="J25" s="91">
        <v>377</v>
      </c>
      <c r="K25" s="91">
        <v>3</v>
      </c>
      <c r="L25" s="101">
        <f t="shared" si="0"/>
        <v>147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1701</v>
      </c>
      <c r="F26" s="91">
        <v>729</v>
      </c>
      <c r="G26" s="91">
        <v>8</v>
      </c>
      <c r="H26" s="91">
        <v>768</v>
      </c>
      <c r="I26" s="91">
        <v>559</v>
      </c>
      <c r="J26" s="91">
        <v>933</v>
      </c>
      <c r="K26" s="91">
        <v>304</v>
      </c>
      <c r="L26" s="101">
        <f t="shared" si="0"/>
        <v>972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67</v>
      </c>
      <c r="F27" s="91">
        <v>59</v>
      </c>
      <c r="G27" s="91"/>
      <c r="H27" s="91">
        <v>47</v>
      </c>
      <c r="I27" s="91">
        <v>40</v>
      </c>
      <c r="J27" s="91">
        <v>20</v>
      </c>
      <c r="K27" s="91">
        <v>1</v>
      </c>
      <c r="L27" s="101">
        <f t="shared" si="0"/>
        <v>8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83</v>
      </c>
      <c r="F28" s="91">
        <v>44</v>
      </c>
      <c r="G28" s="91"/>
      <c r="H28" s="91">
        <v>59</v>
      </c>
      <c r="I28" s="91">
        <v>52</v>
      </c>
      <c r="J28" s="91">
        <v>24</v>
      </c>
      <c r="K28" s="91">
        <v>4</v>
      </c>
      <c r="L28" s="101">
        <f t="shared" si="0"/>
        <v>39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51</v>
      </c>
      <c r="F29" s="91">
        <v>32</v>
      </c>
      <c r="G29" s="91"/>
      <c r="H29" s="91">
        <v>24</v>
      </c>
      <c r="I29" s="91">
        <v>5</v>
      </c>
      <c r="J29" s="91">
        <v>27</v>
      </c>
      <c r="K29" s="91">
        <v>2</v>
      </c>
      <c r="L29" s="101">
        <f t="shared" si="0"/>
        <v>19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6</v>
      </c>
      <c r="F30" s="91">
        <v>2</v>
      </c>
      <c r="G30" s="91"/>
      <c r="H30" s="91">
        <v>2</v>
      </c>
      <c r="I30" s="91">
        <v>2</v>
      </c>
      <c r="J30" s="91">
        <v>4</v>
      </c>
      <c r="K30" s="91">
        <v>1</v>
      </c>
      <c r="L30" s="101">
        <f t="shared" si="0"/>
        <v>4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34</v>
      </c>
      <c r="F32" s="91">
        <v>20</v>
      </c>
      <c r="G32" s="91"/>
      <c r="H32" s="91">
        <v>12</v>
      </c>
      <c r="I32" s="91">
        <v>5</v>
      </c>
      <c r="J32" s="91">
        <v>22</v>
      </c>
      <c r="K32" s="91">
        <v>3</v>
      </c>
      <c r="L32" s="101">
        <f t="shared" si="0"/>
        <v>14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128</v>
      </c>
      <c r="F33" s="91">
        <v>110</v>
      </c>
      <c r="G33" s="91"/>
      <c r="H33" s="91">
        <v>72</v>
      </c>
      <c r="I33" s="91">
        <v>33</v>
      </c>
      <c r="J33" s="91">
        <v>56</v>
      </c>
      <c r="K33" s="91">
        <v>4</v>
      </c>
      <c r="L33" s="101">
        <f t="shared" si="0"/>
        <v>18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5</v>
      </c>
      <c r="F34" s="91">
        <v>2</v>
      </c>
      <c r="G34" s="91"/>
      <c r="H34" s="91">
        <v>2</v>
      </c>
      <c r="I34" s="91">
        <v>2</v>
      </c>
      <c r="J34" s="91">
        <v>3</v>
      </c>
      <c r="K34" s="91"/>
      <c r="L34" s="101">
        <f t="shared" si="0"/>
        <v>3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43</v>
      </c>
      <c r="F35" s="91">
        <v>40</v>
      </c>
      <c r="G35" s="91"/>
      <c r="H35" s="91">
        <v>31</v>
      </c>
      <c r="I35" s="91">
        <v>21</v>
      </c>
      <c r="J35" s="91">
        <v>12</v>
      </c>
      <c r="K35" s="91"/>
      <c r="L35" s="101">
        <f t="shared" si="0"/>
        <v>3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2883</v>
      </c>
      <c r="F37" s="91">
        <v>1621</v>
      </c>
      <c r="G37" s="91">
        <v>9</v>
      </c>
      <c r="H37" s="91">
        <v>1238</v>
      </c>
      <c r="I37" s="91">
        <v>802</v>
      </c>
      <c r="J37" s="91">
        <v>1645</v>
      </c>
      <c r="K37" s="91">
        <v>322</v>
      </c>
      <c r="L37" s="101">
        <f t="shared" si="0"/>
        <v>1262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1776</v>
      </c>
      <c r="F38" s="91">
        <v>1430</v>
      </c>
      <c r="G38" s="91"/>
      <c r="H38" s="91">
        <v>1421</v>
      </c>
      <c r="I38" s="91" t="s">
        <v>180</v>
      </c>
      <c r="J38" s="91">
        <v>355</v>
      </c>
      <c r="K38" s="91">
        <v>3</v>
      </c>
      <c r="L38" s="101">
        <f t="shared" si="0"/>
        <v>346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41</v>
      </c>
      <c r="F39" s="91">
        <v>34</v>
      </c>
      <c r="G39" s="91"/>
      <c r="H39" s="91">
        <v>31</v>
      </c>
      <c r="I39" s="91" t="s">
        <v>180</v>
      </c>
      <c r="J39" s="91">
        <v>10</v>
      </c>
      <c r="K39" s="91"/>
      <c r="L39" s="101">
        <f t="shared" si="0"/>
        <v>7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10</v>
      </c>
      <c r="F40" s="91">
        <v>9</v>
      </c>
      <c r="G40" s="91"/>
      <c r="H40" s="91">
        <v>7</v>
      </c>
      <c r="I40" s="91">
        <v>5</v>
      </c>
      <c r="J40" s="91">
        <v>3</v>
      </c>
      <c r="K40" s="91"/>
      <c r="L40" s="101">
        <f t="shared" si="0"/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v>1786</v>
      </c>
      <c r="F41" s="91">
        <f aca="true" t="shared" si="2" ref="F41:K41">F38+F40</f>
        <v>1439</v>
      </c>
      <c r="G41" s="91">
        <f t="shared" si="2"/>
        <v>0</v>
      </c>
      <c r="H41" s="91">
        <v>1428</v>
      </c>
      <c r="I41" s="91">
        <f>I40</f>
        <v>5</v>
      </c>
      <c r="J41" s="91">
        <f t="shared" si="2"/>
        <v>358</v>
      </c>
      <c r="K41" s="91">
        <f t="shared" si="2"/>
        <v>3</v>
      </c>
      <c r="L41" s="101">
        <f t="shared" si="0"/>
        <v>347</v>
      </c>
    </row>
    <row r="42" spans="1:12" ht="15.75">
      <c r="A42" s="162" t="s">
        <v>141</v>
      </c>
      <c r="B42" s="162"/>
      <c r="C42" s="162"/>
      <c r="D42" s="43">
        <v>37</v>
      </c>
      <c r="E42" s="91">
        <v>8763</v>
      </c>
      <c r="F42" s="91">
        <f aca="true" t="shared" si="3" ref="F42:K42">F14+F22+F37+F41</f>
        <v>6493</v>
      </c>
      <c r="G42" s="91">
        <f t="shared" si="3"/>
        <v>23</v>
      </c>
      <c r="H42" s="91">
        <v>5987</v>
      </c>
      <c r="I42" s="91">
        <f t="shared" si="3"/>
        <v>3474</v>
      </c>
      <c r="J42" s="91">
        <f t="shared" si="3"/>
        <v>2776</v>
      </c>
      <c r="K42" s="91">
        <f t="shared" si="3"/>
        <v>534</v>
      </c>
      <c r="L42" s="101">
        <f t="shared" si="0"/>
        <v>2270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&amp;L7F9E3232&amp;CФорма № 1-мзс, Підрозділ: Корольовський районний суд м. Житомира,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31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28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371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4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12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95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97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42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45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68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18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73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3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9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66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161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10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10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14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1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8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6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322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13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13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143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81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61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&amp;L7F9E3232&amp;CФорма № 1-мзс, Підрозділ: Корольовський районний суд м. Житомира,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20">
      <selection activeCell="I30" sqref="I30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174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126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32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7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1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9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919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13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/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26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282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26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>
        <v>4971</v>
      </c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46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8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229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1812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1071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1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54438970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744297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5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241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2031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47696130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18241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8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3075</v>
      </c>
      <c r="F58" s="96">
        <v>91</v>
      </c>
      <c r="G58" s="96">
        <v>16</v>
      </c>
      <c r="H58" s="96">
        <v>6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63</v>
      </c>
      <c r="F59" s="96">
        <v>85</v>
      </c>
      <c r="G59" s="96">
        <v>13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668</v>
      </c>
      <c r="F60" s="96">
        <v>448</v>
      </c>
      <c r="G60" s="96">
        <v>62</v>
      </c>
      <c r="H60" s="96">
        <v>16</v>
      </c>
      <c r="I60" s="96">
        <v>6</v>
      </c>
    </row>
    <row r="61" spans="1:9" ht="13.5" customHeight="1">
      <c r="A61" s="180" t="s">
        <v>115</v>
      </c>
      <c r="B61" s="180"/>
      <c r="C61" s="180"/>
      <c r="D61" s="180"/>
      <c r="E61" s="96">
        <v>1336</v>
      </c>
      <c r="F61" s="96">
        <v>93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&amp;L7F9E3232&amp;CФорма № 1-мзс, Підрозділ: Корольовський районний суд м. Житомира,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0.19236311239193082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0.2953451043338684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0.16666666666666666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0.19574468085106383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0.008379888268156424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0.9220699214538735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748.375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1095.375</v>
      </c>
    </row>
    <row r="11" spans="1:4" ht="16.5" customHeight="1">
      <c r="A11" s="191" t="s">
        <v>65</v>
      </c>
      <c r="B11" s="193"/>
      <c r="C11" s="14">
        <v>9</v>
      </c>
      <c r="D11" s="94">
        <v>49</v>
      </c>
    </row>
    <row r="12" spans="1:4" ht="16.5" customHeight="1">
      <c r="A12" s="295" t="s">
        <v>110</v>
      </c>
      <c r="B12" s="295"/>
      <c r="C12" s="14">
        <v>10</v>
      </c>
      <c r="D12" s="94">
        <v>14</v>
      </c>
    </row>
    <row r="13" spans="1:4" ht="16.5" customHeight="1">
      <c r="A13" s="295" t="s">
        <v>31</v>
      </c>
      <c r="B13" s="295"/>
      <c r="C13" s="14">
        <v>11</v>
      </c>
      <c r="D13" s="94">
        <v>157</v>
      </c>
    </row>
    <row r="14" spans="1:4" ht="16.5" customHeight="1">
      <c r="A14" s="295" t="s">
        <v>111</v>
      </c>
      <c r="B14" s="295"/>
      <c r="C14" s="14">
        <v>12</v>
      </c>
      <c r="D14" s="94">
        <v>131</v>
      </c>
    </row>
    <row r="15" spans="1:4" ht="16.5" customHeight="1">
      <c r="A15" s="295" t="s">
        <v>115</v>
      </c>
      <c r="B15" s="295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&amp;L7F9E3232&amp;CФорма № 1-мзс, Підрозділ: Корольовський районний суд м. Житомира,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kab 206-2</cp:lastModifiedBy>
  <cp:lastPrinted>2018-03-28T07:45:37Z</cp:lastPrinted>
  <dcterms:created xsi:type="dcterms:W3CDTF">2004-04-20T14:33:35Z</dcterms:created>
  <dcterms:modified xsi:type="dcterms:W3CDTF">2018-07-09T07:50:02Z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1-мзс_00296_2.2018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7F9E3232</vt:lpwstr>
  </property>
  <property fmtid="{D5CDD505-2E9C-101B-9397-08002B2CF9AE}" pid="9" name="Підрозділ">
    <vt:lpwstr>Корольовський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